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activeTab="1"/>
  </bookViews>
  <sheets>
    <sheet name="Balance Sheet " sheetId="1" r:id="rId1"/>
    <sheet name="P&amp;L" sheetId="2" r:id="rId2"/>
  </sheets>
  <externalReferences>
    <externalReference r:id="rId5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<sst xmlns="http://schemas.openxmlformats.org/spreadsheetml/2006/main" count="137" uniqueCount="115">
  <si>
    <t>HARRISONS HOLDINGS (MALAYSIA) BERHAD GROUP</t>
  </si>
  <si>
    <t xml:space="preserve">BALANCE SHEET </t>
  </si>
  <si>
    <t xml:space="preserve">AS AT END OF </t>
  </si>
  <si>
    <t>AS AT PRECEDING</t>
  </si>
  <si>
    <t>CURRENT QUARTER</t>
  </si>
  <si>
    <t>FINANCIAL YEAR END</t>
  </si>
  <si>
    <t>31/12/1998</t>
  </si>
  <si>
    <t>RM'000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</si>
  <si>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</si>
  <si>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</si>
  <si>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</si>
  <si>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</si>
  <si>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</si>
  <si>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</si>
  <si>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</si>
  <si>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</si>
  <si>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 xml:space="preserve"> </t>
  </si>
  <si>
    <t>5.</t>
  </si>
  <si>
    <t>CURRENT ASSETS</t>
  </si>
  <si>
    <t>Stocks</t>
  </si>
  <si>
    <t>Trade debtors</t>
  </si>
  <si>
    <t>Short Term Investments</t>
  </si>
  <si>
    <t>Cash and bank balances</t>
  </si>
  <si>
    <t>6.</t>
  </si>
  <si>
    <t>CURRENT LIABILITIES</t>
  </si>
  <si>
    <t>Short term bank borrowings</t>
  </si>
  <si>
    <t>Trade creditors</t>
  </si>
  <si>
    <t xml:space="preserve">Other creditors 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</si>
  <si>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</si>
  <si>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</si>
  <si>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</si>
  <si>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</si>
  <si>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</si>
  <si>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</si>
  <si>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</si>
  <si>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</si>
  <si>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</si>
  <si>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</si>
  <si>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</si>
  <si>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</si>
  <si>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</si>
  <si>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</si>
  <si>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</t>
  </si>
  <si>
    <t>10.</t>
  </si>
  <si>
    <t>LONG TERM LIABILITIES</t>
  </si>
  <si>
    <t>11.</t>
  </si>
  <si>
    <t>OTHER LONG TERM LIABILITIES</t>
  </si>
  <si>
    <t>12.</t>
  </si>
  <si>
    <t>NET TANGIBLE ASSETS PER SHARE (SEN)</t>
  </si>
  <si>
    <t>HARRISONS HOLDINGS (MALAYSIA) BERHAD</t>
  </si>
  <si>
    <t xml:space="preserve">CONSOLIDATED INCOME STATEMENT </t>
  </si>
  <si>
    <t>INDIVIDUAL QUARTER</t>
  </si>
  <si>
    <t>CUMULATIVE QUARTER</t>
  </si>
  <si>
    <t>CURRENT</t>
  </si>
  <si>
    <t>PRECEEDING YEAR</t>
  </si>
  <si>
    <t xml:space="preserve">YEAR </t>
  </si>
  <si>
    <t>CORRESPONDING</t>
  </si>
  <si>
    <t>QUARTER</t>
  </si>
  <si>
    <t>TO DATE</t>
  </si>
  <si>
    <t>PERIOD</t>
  </si>
  <si>
    <t>1a.</t>
  </si>
  <si>
    <t>Turnover</t>
  </si>
  <si>
    <t>b.</t>
  </si>
  <si>
    <t>Investment income (for shares)</t>
  </si>
  <si>
    <t>c.</t>
  </si>
  <si>
    <t>Other income</t>
  </si>
  <si>
    <t>2a.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</si>
  <si>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</si>
  <si>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</si>
  <si>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</si>
  <si>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</si>
  <si>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</si>
  <si>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</si>
  <si>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d.</t>
  </si>
  <si>
    <t>Exceptional items</t>
  </si>
  <si>
    <t>e.</t>
  </si>
  <si>
    <t>Operating profit/(loss) after</t>
  </si>
  <si>
    <t>amortisation and exceptional items but before</t>
  </si>
  <si>
    <t>income tax, minority interests and extraordinary items</t>
  </si>
  <si>
    <t>f.</t>
  </si>
  <si>
    <t>Share in the results of associated companies</t>
  </si>
  <si>
    <t>g.</t>
  </si>
  <si>
    <t>Profit/(loss) before taxation, minority interests</t>
  </si>
  <si>
    <t>and extraordinary items</t>
  </si>
  <si>
    <t>h.</t>
  </si>
  <si>
    <t>Taxation</t>
  </si>
  <si>
    <t>i(i)</t>
  </si>
  <si>
    <t>Profit/(loss) after taxation</t>
  </si>
  <si>
    <t>before deducting minority interest</t>
  </si>
  <si>
    <t>Less minority interests</t>
  </si>
  <si>
    <t>j.</t>
  </si>
  <si>
    <t xml:space="preserve">Profit/(Loss) after taxation </t>
  </si>
  <si>
    <t>attributable to members of the company</t>
  </si>
  <si>
    <t>k(i)</t>
  </si>
  <si>
    <t>Extraordinary items</t>
  </si>
  <si>
    <t>(ii)</t>
  </si>
  <si>
    <t>(iii)</t>
  </si>
  <si>
    <t>Extraordinary items attributable to members</t>
  </si>
  <si>
    <t>of the Company</t>
  </si>
  <si>
    <t>l.</t>
  </si>
  <si>
    <t>Profit/(Loss) after taxation and extraordinary</t>
  </si>
  <si>
    <t xml:space="preserve">items attributable to members of the </t>
  </si>
  <si>
    <t>company</t>
  </si>
  <si>
    <t>3a.</t>
  </si>
  <si>
    <t>Earnings per share based on 2(j) above after</t>
  </si>
  <si>
    <t>deducting any provision for preference</t>
  </si>
  <si>
    <t>dividends, if any:-</t>
  </si>
  <si>
    <t>(i)</t>
  </si>
  <si>
    <t>31/12/1999</t>
  </si>
  <si>
    <t>Other Debtors and Prepayment</t>
  </si>
  <si>
    <t>31.12.1999</t>
  </si>
  <si>
    <t>31.12.1998</t>
  </si>
  <si>
    <t xml:space="preserve">Basic (based on weighted average of 49,695,000 </t>
  </si>
  <si>
    <t xml:space="preserve">ordinary shares) (sen) </t>
  </si>
  <si>
    <t xml:space="preserve">Fully Diluted (based on weighted average of 49,695,000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</si>
</sst>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</numFmts>
  <fonts count="8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b/>
      <sz val="10"/>
      <name val="Arial"/>
      <family val="0"/>
    </font>
    <font>
      <b/>
      <sz val="10"/>
      <name val="Franklin Gothic Book"/>
      <family val="2"/>
    </font>
    <font>
      <sz val="10"/>
      <name val="Franklin Gothic Book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 quotePrefix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1" fillId="0" borderId="5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7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37" fontId="2" fillId="0" borderId="12" xfId="0" applyNumberFormat="1" applyFont="1" applyBorder="1" applyAlignment="1">
      <alignment/>
    </xf>
    <xf numFmtId="37" fontId="0" fillId="0" borderId="0" xfId="0" applyNumberFormat="1" applyAlignment="1">
      <alignment/>
    </xf>
    <xf numFmtId="1" fontId="2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 quotePrefix="1">
      <alignment horizontal="right"/>
    </xf>
    <xf numFmtId="0" fontId="1" fillId="0" borderId="3" xfId="0" applyFont="1" applyBorder="1" applyAlignment="1" quotePrefix="1">
      <alignment horizontal="right"/>
    </xf>
    <xf numFmtId="172" fontId="1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mb\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P&amp;L"/>
      <sheetName val="P&amp;L SEPT 99"/>
      <sheetName val="P&amp;L SEPT 98"/>
      <sheetName val="CONSOL"/>
      <sheetName val="P&amp;L CHART"/>
      <sheetName val="SEGMENTAL"/>
      <sheetName val="Sheet1"/>
    </sheetNames>
    <sheetDataSet>
      <sheetData sheetId="3">
        <row r="13">
          <cell r="D13">
            <v>143767</v>
          </cell>
          <cell r="F13">
            <v>122659</v>
          </cell>
          <cell r="H13">
            <v>536956</v>
          </cell>
          <cell r="J13">
            <v>497230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7">
          <cell r="D17">
            <v>218</v>
          </cell>
          <cell r="F17">
            <v>718</v>
          </cell>
          <cell r="H17">
            <v>1271</v>
          </cell>
          <cell r="J17">
            <v>6361</v>
          </cell>
        </row>
        <row r="22">
          <cell r="D22">
            <v>6635</v>
          </cell>
          <cell r="F22">
            <v>5958</v>
          </cell>
          <cell r="H22">
            <v>24269</v>
          </cell>
          <cell r="J22">
            <v>25657</v>
          </cell>
        </row>
        <row r="24">
          <cell r="D24">
            <v>-1632</v>
          </cell>
          <cell r="F24">
            <v>-1508</v>
          </cell>
          <cell r="H24">
            <v>-4345</v>
          </cell>
          <cell r="J24">
            <v>-6440</v>
          </cell>
        </row>
        <row r="26">
          <cell r="D26">
            <v>-794</v>
          </cell>
          <cell r="F26">
            <v>-954</v>
          </cell>
          <cell r="H26">
            <v>-3897</v>
          </cell>
          <cell r="J26">
            <v>-4139</v>
          </cell>
        </row>
        <row r="28">
          <cell r="D28">
            <v>-288</v>
          </cell>
          <cell r="F28">
            <v>0</v>
          </cell>
          <cell r="H28">
            <v>-2386</v>
          </cell>
          <cell r="J28">
            <v>0</v>
          </cell>
        </row>
        <row r="35">
          <cell r="D35">
            <v>36</v>
          </cell>
          <cell r="F35">
            <v>19</v>
          </cell>
          <cell r="H35">
            <v>66</v>
          </cell>
          <cell r="J35">
            <v>43</v>
          </cell>
        </row>
        <row r="40">
          <cell r="D40">
            <v>303</v>
          </cell>
          <cell r="F40">
            <v>-1122</v>
          </cell>
          <cell r="H40">
            <v>213</v>
          </cell>
          <cell r="J40">
            <v>-4669</v>
          </cell>
        </row>
        <row r="46">
          <cell r="D46">
            <v>0</v>
          </cell>
          <cell r="F46">
            <v>0</v>
          </cell>
          <cell r="H46">
            <v>0</v>
          </cell>
          <cell r="J46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</row>
        <row r="65">
          <cell r="D65">
            <v>8.572331145915973</v>
          </cell>
          <cell r="F65">
            <v>5.2242064358380995</v>
          </cell>
          <cell r="H65">
            <v>28.010997547218388</v>
          </cell>
          <cell r="J65">
            <v>22.817971444788892</v>
          </cell>
        </row>
        <row r="68">
          <cell r="D68">
            <v>8.572331145915973</v>
          </cell>
          <cell r="F68">
            <v>5.2242064358380995</v>
          </cell>
          <cell r="H68">
            <v>28.010997547218388</v>
          </cell>
          <cell r="J68">
            <v>22.817971444788892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G2" sqref="G2"/>
    </sheetView>
  </sheetViews>
  <sheetFormatPr defaultColWidth="9.140625" defaultRowHeight="12.75"/>
  <cols>
    <col min="1" max="1" width="4.28125" style="0" customWidth="1"/>
    <col min="7" max="7" width="23.28125" style="0" bestFit="1" customWidth="1"/>
    <col min="8" max="8" width="3.8515625" style="0" customWidth="1"/>
    <col min="9" max="9" width="23.7109375" style="0" bestFit="1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2"/>
      <c r="B4" s="1"/>
      <c r="C4" s="2"/>
      <c r="D4" s="2"/>
      <c r="E4" s="2"/>
      <c r="F4" s="2"/>
      <c r="G4" s="36" t="s">
        <v>2</v>
      </c>
      <c r="H4" s="3"/>
      <c r="I4" s="37" t="s">
        <v>3</v>
      </c>
      <c r="J4" s="2"/>
    </row>
    <row r="5" spans="1:10" ht="16.5">
      <c r="A5" s="2"/>
      <c r="B5" s="1"/>
      <c r="C5" s="2"/>
      <c r="D5" s="2"/>
      <c r="E5" s="2"/>
      <c r="F5" s="2"/>
      <c r="G5" s="38" t="s">
        <v>4</v>
      </c>
      <c r="H5" s="4"/>
      <c r="I5" s="39" t="s">
        <v>5</v>
      </c>
      <c r="J5" s="2"/>
    </row>
    <row r="6" spans="1:10" ht="16.5">
      <c r="A6" s="2"/>
      <c r="B6" s="1"/>
      <c r="C6" s="2"/>
      <c r="D6" s="2"/>
      <c r="E6" s="2"/>
      <c r="F6" s="2"/>
      <c r="G6" s="40" t="s">
        <v>108</v>
      </c>
      <c r="H6" s="4"/>
      <c r="I6" s="41" t="s">
        <v>6</v>
      </c>
      <c r="J6" s="2"/>
    </row>
    <row r="7" spans="1:10" ht="16.5">
      <c r="A7" s="2"/>
      <c r="B7" s="2"/>
      <c r="C7" s="2"/>
      <c r="D7" s="2"/>
      <c r="E7" s="2"/>
      <c r="F7" s="2"/>
      <c r="G7" s="38" t="s">
        <v>7</v>
      </c>
      <c r="H7" s="4"/>
      <c r="I7" s="39" t="s">
        <v>7</v>
      </c>
      <c r="J7" s="2"/>
    </row>
    <row r="8" spans="1:10" ht="16.5">
      <c r="A8" s="2"/>
      <c r="B8" s="2"/>
      <c r="C8" s="2"/>
      <c r="D8" s="2"/>
      <c r="E8" s="2"/>
      <c r="F8" s="2"/>
      <c r="G8" s="5"/>
      <c r="H8" s="4"/>
      <c r="I8" s="6"/>
      <c r="J8" s="2"/>
    </row>
    <row r="9" spans="1:10" ht="16.5">
      <c r="A9" s="2"/>
      <c r="B9" s="2"/>
      <c r="C9" s="2"/>
      <c r="D9" s="2"/>
      <c r="E9" s="2"/>
      <c r="F9" s="2"/>
      <c r="G9" s="5"/>
      <c r="H9" s="4"/>
      <c r="I9" s="6"/>
      <c r="J9" s="2"/>
    </row>
    <row r="10" spans="1:10" ht="16.5">
      <c r="A10" s="7" t="s">
        <v>8</v>
      </c>
      <c r="B10" s="8" t="s">
        <v>9</v>
      </c>
      <c r="C10" s="8"/>
      <c r="D10" s="8"/>
      <c r="E10" s="2"/>
      <c r="F10" s="2"/>
      <c r="G10" s="9">
        <v>39800</v>
      </c>
      <c r="H10" s="10"/>
      <c r="I10" s="9">
        <v>45982</v>
      </c>
      <c r="J10" s="2"/>
    </row>
    <row r="11" spans="1:10" ht="16.5">
      <c r="A11" s="7" t="s">
        <v>10</v>
      </c>
      <c r="B11" s="8" t="s">
        <v>11</v>
      </c>
      <c r="C11" s="8"/>
      <c r="D11" s="8"/>
      <c r="E11" s="2"/>
      <c r="F11" s="2"/>
      <c r="G11" s="9">
        <f>396+2889</f>
        <v>3285</v>
      </c>
      <c r="H11" s="10"/>
      <c r="I11" s="9">
        <v>2085</v>
      </c>
      <c r="J11" s="2"/>
    </row>
    <row r="12" spans="1:10" ht="16.5">
      <c r="A12" s="7" t="s">
        <v>12</v>
      </c>
      <c r="B12" s="8" t="s">
        <v>13</v>
      </c>
      <c r="C12" s="8"/>
      <c r="D12" s="8"/>
      <c r="E12" s="2"/>
      <c r="F12" s="2"/>
      <c r="G12" s="9">
        <v>1002</v>
      </c>
      <c r="H12" s="10"/>
      <c r="I12" s="9">
        <v>1002</v>
      </c>
      <c r="J12" s="2"/>
    </row>
    <row r="13" spans="1:10" ht="16.5">
      <c r="A13" s="7" t="s">
        <v>14</v>
      </c>
      <c r="B13" s="8" t="s">
        <v>15</v>
      </c>
      <c r="C13" s="8"/>
      <c r="D13" s="8"/>
      <c r="E13" s="2"/>
      <c r="F13" s="2"/>
      <c r="G13" s="9">
        <v>938</v>
      </c>
      <c r="H13" s="10"/>
      <c r="I13" s="9">
        <v>2970</v>
      </c>
      <c r="J13" s="2"/>
    </row>
    <row r="14" spans="1:10" ht="16.5">
      <c r="A14" s="2"/>
      <c r="B14" s="8" t="s">
        <v>16</v>
      </c>
      <c r="C14" s="8"/>
      <c r="D14" s="8"/>
      <c r="E14" s="2"/>
      <c r="F14" s="2"/>
      <c r="G14" s="11"/>
      <c r="H14" s="10"/>
      <c r="I14" s="12"/>
      <c r="J14" s="2"/>
    </row>
    <row r="15" spans="1:10" ht="16.5">
      <c r="A15" s="7" t="s">
        <v>17</v>
      </c>
      <c r="B15" s="8" t="s">
        <v>18</v>
      </c>
      <c r="C15" s="8"/>
      <c r="D15" s="8"/>
      <c r="E15" s="2"/>
      <c r="F15" s="2"/>
      <c r="G15" s="11"/>
      <c r="H15" s="10"/>
      <c r="I15" s="12"/>
      <c r="J15" s="2"/>
    </row>
    <row r="16" spans="1:10" ht="16.5">
      <c r="A16" s="2"/>
      <c r="B16" s="2"/>
      <c r="C16" s="13" t="s">
        <v>19</v>
      </c>
      <c r="D16" s="8"/>
      <c r="E16" s="2"/>
      <c r="F16" s="2"/>
      <c r="G16" s="9">
        <v>81270</v>
      </c>
      <c r="H16" s="10"/>
      <c r="I16" s="9">
        <v>64767</v>
      </c>
      <c r="J16" s="2"/>
    </row>
    <row r="17" spans="1:10" ht="16.5">
      <c r="A17" s="2"/>
      <c r="B17" s="2"/>
      <c r="C17" s="13" t="s">
        <v>20</v>
      </c>
      <c r="D17" s="8"/>
      <c r="E17" s="2"/>
      <c r="F17" s="2"/>
      <c r="G17" s="9">
        <v>120490</v>
      </c>
      <c r="H17" s="10"/>
      <c r="I17" s="9">
        <v>90124</v>
      </c>
      <c r="J17" s="2"/>
    </row>
    <row r="18" spans="1:10" ht="16.5">
      <c r="A18" s="2"/>
      <c r="B18" s="2"/>
      <c r="C18" s="13" t="s">
        <v>21</v>
      </c>
      <c r="D18" s="8"/>
      <c r="E18" s="2"/>
      <c r="F18" s="2"/>
      <c r="G18" s="9">
        <v>0</v>
      </c>
      <c r="H18" s="10"/>
      <c r="I18" s="9">
        <v>0</v>
      </c>
      <c r="J18" s="2"/>
    </row>
    <row r="19" spans="1:10" ht="16.5">
      <c r="A19" s="2"/>
      <c r="B19" s="2"/>
      <c r="C19" s="13" t="s">
        <v>22</v>
      </c>
      <c r="D19" s="8"/>
      <c r="E19" s="2"/>
      <c r="F19" s="2"/>
      <c r="G19" s="9">
        <f>1630+20275</f>
        <v>21905</v>
      </c>
      <c r="H19" s="10"/>
      <c r="I19" s="9">
        <f>17081+1803</f>
        <v>18884</v>
      </c>
      <c r="J19" s="2"/>
    </row>
    <row r="20" spans="1:10" ht="16.5">
      <c r="A20" s="2"/>
      <c r="B20" s="8"/>
      <c r="C20" s="13" t="s">
        <v>109</v>
      </c>
      <c r="D20" s="8"/>
      <c r="E20" s="2"/>
      <c r="F20" s="2"/>
      <c r="G20" s="9">
        <v>3471</v>
      </c>
      <c r="H20" s="10"/>
      <c r="I20" s="9">
        <v>3491</v>
      </c>
      <c r="J20" s="2"/>
    </row>
    <row r="21" spans="1:10" ht="16.5">
      <c r="A21" s="2"/>
      <c r="B21" s="8"/>
      <c r="C21" s="8"/>
      <c r="D21" s="8"/>
      <c r="E21" s="2"/>
      <c r="F21" s="2"/>
      <c r="G21" s="11"/>
      <c r="H21" s="10"/>
      <c r="I21" s="12"/>
      <c r="J21" s="2"/>
    </row>
    <row r="22" spans="1:10" ht="16.5">
      <c r="A22" s="7" t="s">
        <v>23</v>
      </c>
      <c r="B22" s="8" t="s">
        <v>24</v>
      </c>
      <c r="C22" s="8"/>
      <c r="D22" s="8"/>
      <c r="E22" s="2"/>
      <c r="F22" s="2"/>
      <c r="G22" s="9"/>
      <c r="H22" s="10"/>
      <c r="I22" s="9"/>
      <c r="J22" s="2"/>
    </row>
    <row r="23" spans="1:10" ht="16.5">
      <c r="A23" s="2"/>
      <c r="B23" s="2"/>
      <c r="C23" s="8" t="s">
        <v>25</v>
      </c>
      <c r="D23" s="8"/>
      <c r="E23" s="2"/>
      <c r="F23" s="2"/>
      <c r="G23" s="9">
        <v>51002</v>
      </c>
      <c r="H23" s="10"/>
      <c r="I23" s="9">
        <v>34008</v>
      </c>
      <c r="J23" s="2"/>
    </row>
    <row r="24" spans="1:10" ht="16.5">
      <c r="A24" s="2"/>
      <c r="B24" s="2"/>
      <c r="C24" s="8" t="s">
        <v>26</v>
      </c>
      <c r="D24" s="8"/>
      <c r="E24" s="2"/>
      <c r="F24" s="2"/>
      <c r="G24" s="9">
        <v>88971</v>
      </c>
      <c r="H24" s="10"/>
      <c r="I24" s="9">
        <v>68353</v>
      </c>
      <c r="J24" s="2"/>
    </row>
    <row r="25" spans="1:10" ht="16.5">
      <c r="A25" s="2"/>
      <c r="B25" s="2"/>
      <c r="C25" s="8" t="s">
        <v>27</v>
      </c>
      <c r="D25" s="8"/>
      <c r="E25" s="2"/>
      <c r="F25" s="2"/>
      <c r="G25" s="9">
        <v>9406</v>
      </c>
      <c r="H25" s="10"/>
      <c r="I25" s="9">
        <v>7941</v>
      </c>
      <c r="J25" s="2"/>
    </row>
    <row r="26" spans="1:10" ht="16.5">
      <c r="A26" s="2"/>
      <c r="B26" s="2"/>
      <c r="C26" s="8" t="s">
        <v>28</v>
      </c>
      <c r="D26" s="8"/>
      <c r="E26" s="2"/>
      <c r="F26" s="2"/>
      <c r="G26" s="9">
        <v>1104</v>
      </c>
      <c r="H26" s="10"/>
      <c r="I26" s="9">
        <v>6897</v>
      </c>
      <c r="J26" s="2"/>
    </row>
    <row r="27" spans="1:10" ht="17.25" thickBot="1">
      <c r="A27" s="2"/>
      <c r="B27" s="8"/>
      <c r="C27" s="8"/>
      <c r="D27" s="8"/>
      <c r="E27" s="2"/>
      <c r="F27" s="2"/>
      <c r="G27" s="11"/>
      <c r="H27" s="10"/>
      <c r="I27" s="12"/>
      <c r="J27" s="2"/>
    </row>
    <row r="28" spans="1:10" ht="17.25" thickBot="1">
      <c r="A28" s="7" t="s">
        <v>29</v>
      </c>
      <c r="B28" s="8" t="s">
        <v>30</v>
      </c>
      <c r="C28" s="8"/>
      <c r="D28" s="8"/>
      <c r="E28" s="2"/>
      <c r="F28" s="2"/>
      <c r="G28" s="14">
        <f>+G16+G17+G18+G19+G20-G23-G24-G25-G26</f>
        <v>76653</v>
      </c>
      <c r="H28" s="10"/>
      <c r="I28" s="14">
        <f>+I16+I17+I18+I19+I20-I23-I24-I25-I26</f>
        <v>60067</v>
      </c>
      <c r="J28" s="2"/>
    </row>
    <row r="29" spans="1:10" ht="17.25" thickBot="1">
      <c r="A29" s="7"/>
      <c r="B29" s="8"/>
      <c r="C29" s="8"/>
      <c r="D29" s="8"/>
      <c r="E29" s="2"/>
      <c r="F29" s="2"/>
      <c r="G29" s="15"/>
      <c r="H29" s="10"/>
      <c r="I29" s="16"/>
      <c r="J29" s="2"/>
    </row>
    <row r="30" spans="1:10" ht="17.25" thickBot="1">
      <c r="A30" s="7"/>
      <c r="B30" s="8"/>
      <c r="C30" s="8"/>
      <c r="D30" s="8"/>
      <c r="E30" s="2"/>
      <c r="F30" s="2"/>
      <c r="G30" s="17">
        <f>+G28+G10+G11+G12+G13</f>
        <v>121678</v>
      </c>
      <c r="H30" s="10"/>
      <c r="I30" s="17">
        <f>+I28+I10+I11+I12+I13</f>
        <v>112106</v>
      </c>
      <c r="J30" s="2"/>
    </row>
    <row r="31" spans="1:10" ht="16.5">
      <c r="A31" s="7"/>
      <c r="B31" s="8"/>
      <c r="C31" s="8"/>
      <c r="D31" s="8"/>
      <c r="E31" s="2"/>
      <c r="F31" s="2"/>
      <c r="G31" s="15"/>
      <c r="H31" s="10"/>
      <c r="I31" s="16"/>
      <c r="J31" s="2"/>
    </row>
    <row r="32" spans="1:10" ht="16.5">
      <c r="A32" s="2"/>
      <c r="B32" s="8"/>
      <c r="C32" s="8"/>
      <c r="D32" s="8"/>
      <c r="E32" s="2"/>
      <c r="F32" s="2"/>
      <c r="G32" s="11"/>
      <c r="H32" s="10"/>
      <c r="I32" s="12"/>
      <c r="J32" s="2"/>
    </row>
    <row r="33" spans="1:10" ht="16.5">
      <c r="A33" s="7" t="s">
        <v>31</v>
      </c>
      <c r="B33" s="8" t="s">
        <v>32</v>
      </c>
      <c r="C33" s="8"/>
      <c r="D33" s="8"/>
      <c r="E33" s="2"/>
      <c r="F33" s="2"/>
      <c r="G33" s="11"/>
      <c r="H33" s="10"/>
      <c r="I33" s="12"/>
      <c r="J33" s="2"/>
    </row>
    <row r="34" spans="1:10" ht="16.5">
      <c r="A34" s="2"/>
      <c r="B34" s="8" t="s">
        <v>33</v>
      </c>
      <c r="C34" s="8"/>
      <c r="D34" s="8"/>
      <c r="E34" s="2"/>
      <c r="F34" s="2"/>
      <c r="G34" s="9">
        <v>60000</v>
      </c>
      <c r="H34" s="10"/>
      <c r="I34" s="9">
        <v>45806</v>
      </c>
      <c r="J34" s="2"/>
    </row>
    <row r="35" spans="1:10" ht="16.5">
      <c r="A35" s="2"/>
      <c r="B35" s="8" t="s">
        <v>34</v>
      </c>
      <c r="C35" s="8"/>
      <c r="D35" s="8"/>
      <c r="E35" s="2"/>
      <c r="F35" s="2"/>
      <c r="G35" s="9"/>
      <c r="H35" s="10"/>
      <c r="I35" s="9"/>
      <c r="J35" s="2"/>
    </row>
    <row r="36" spans="1:10" ht="16.5">
      <c r="A36" s="2"/>
      <c r="B36" s="8"/>
      <c r="C36" s="13" t="s">
        <v>35</v>
      </c>
      <c r="D36" s="8"/>
      <c r="E36" s="2"/>
      <c r="F36" s="2"/>
      <c r="G36" s="9" t="s">
        <v>16</v>
      </c>
      <c r="H36" s="10"/>
      <c r="I36" s="9"/>
      <c r="J36" s="2"/>
    </row>
    <row r="37" spans="1:10" ht="16.5">
      <c r="A37" s="2"/>
      <c r="B37" s="8"/>
      <c r="C37" s="13" t="s">
        <v>36</v>
      </c>
      <c r="D37" s="8"/>
      <c r="E37" s="2"/>
      <c r="F37" s="2"/>
      <c r="G37" s="9" t="s">
        <v>16</v>
      </c>
      <c r="H37" s="10"/>
      <c r="I37" s="9"/>
      <c r="J37" s="2"/>
    </row>
    <row r="38" spans="1:10" ht="16.5">
      <c r="A38" s="2"/>
      <c r="B38" s="8"/>
      <c r="C38" s="13" t="s">
        <v>37</v>
      </c>
      <c r="D38" s="8"/>
      <c r="E38" s="2"/>
      <c r="F38" s="2"/>
      <c r="G38" s="9" t="s">
        <v>16</v>
      </c>
      <c r="H38" s="10"/>
      <c r="I38" s="9"/>
      <c r="J38" s="2"/>
    </row>
    <row r="39" spans="1:10" ht="16.5">
      <c r="A39" s="2"/>
      <c r="B39" s="8"/>
      <c r="C39" s="13" t="s">
        <v>38</v>
      </c>
      <c r="D39" s="8"/>
      <c r="E39" s="2"/>
      <c r="F39" s="2"/>
      <c r="G39" s="9"/>
      <c r="H39" s="10"/>
      <c r="I39" s="9"/>
      <c r="J39" s="2"/>
    </row>
    <row r="40" spans="1:10" ht="16.5">
      <c r="A40" s="2"/>
      <c r="B40" s="8"/>
      <c r="C40" s="13" t="s">
        <v>39</v>
      </c>
      <c r="D40" s="8"/>
      <c r="E40" s="2"/>
      <c r="F40" s="2"/>
      <c r="G40" s="9">
        <v>58146</v>
      </c>
      <c r="H40" s="10"/>
      <c r="I40" s="9">
        <v>44226</v>
      </c>
      <c r="J40" s="2"/>
    </row>
    <row r="41" spans="1:10" ht="16.5">
      <c r="A41" s="2"/>
      <c r="B41" s="8"/>
      <c r="C41" s="13" t="s">
        <v>40</v>
      </c>
      <c r="D41" s="8"/>
      <c r="E41" s="2"/>
      <c r="F41" s="2"/>
      <c r="G41" s="9">
        <v>2901</v>
      </c>
      <c r="H41" s="10"/>
      <c r="I41" s="9">
        <v>2901</v>
      </c>
      <c r="J41" s="2"/>
    </row>
    <row r="42" spans="1:10" ht="16.5">
      <c r="A42" s="2"/>
      <c r="B42" s="8"/>
      <c r="C42" s="8"/>
      <c r="D42" s="8"/>
      <c r="E42" s="2"/>
      <c r="F42" s="2"/>
      <c r="G42" s="11"/>
      <c r="H42" s="10"/>
      <c r="I42" s="12"/>
      <c r="J42" s="2"/>
    </row>
    <row r="43" spans="1:10" ht="16.5">
      <c r="A43" s="7" t="s">
        <v>41</v>
      </c>
      <c r="B43" s="8" t="s">
        <v>42</v>
      </c>
      <c r="C43" s="8"/>
      <c r="D43" s="8"/>
      <c r="E43" s="2"/>
      <c r="F43" s="2"/>
      <c r="G43" s="9"/>
      <c r="H43" s="10"/>
      <c r="I43" s="9"/>
      <c r="J43" s="2"/>
    </row>
    <row r="44" spans="1:10" ht="16.5">
      <c r="A44" s="7" t="s">
        <v>43</v>
      </c>
      <c r="B44" s="8" t="s">
        <v>44</v>
      </c>
      <c r="C44" s="8"/>
      <c r="D44" s="8"/>
      <c r="E44" s="2"/>
      <c r="F44" s="2"/>
      <c r="G44" s="9">
        <v>149</v>
      </c>
      <c r="H44" s="10"/>
      <c r="I44" s="9">
        <v>7634</v>
      </c>
      <c r="J44" s="2"/>
    </row>
    <row r="45" spans="1:10" ht="16.5">
      <c r="A45" s="7" t="s">
        <v>45</v>
      </c>
      <c r="B45" s="8" t="s">
        <v>46</v>
      </c>
      <c r="C45" s="8"/>
      <c r="D45" s="8"/>
      <c r="E45" s="2"/>
      <c r="F45" s="2"/>
      <c r="G45" s="9">
        <v>482</v>
      </c>
      <c r="H45" s="10"/>
      <c r="I45" s="9">
        <v>11539</v>
      </c>
      <c r="J45" s="2"/>
    </row>
    <row r="46" spans="1:10" ht="17.25" thickBot="1">
      <c r="A46" s="7"/>
      <c r="B46" s="8"/>
      <c r="C46" s="8"/>
      <c r="D46" s="8"/>
      <c r="E46" s="2"/>
      <c r="F46" s="2"/>
      <c r="G46" s="11"/>
      <c r="H46" s="10"/>
      <c r="I46" s="12"/>
      <c r="J46" s="2"/>
    </row>
    <row r="47" spans="1:10" ht="17.25" thickBot="1">
      <c r="A47" s="7"/>
      <c r="B47" s="8"/>
      <c r="C47" s="8"/>
      <c r="D47" s="8"/>
      <c r="E47" s="2"/>
      <c r="F47" s="2"/>
      <c r="G47" s="17">
        <f>SUM(G34:G45)</f>
        <v>121678</v>
      </c>
      <c r="H47" s="10"/>
      <c r="I47" s="17">
        <f>SUM(I34:I45)</f>
        <v>112106</v>
      </c>
      <c r="J47" s="2"/>
    </row>
    <row r="48" spans="1:10" ht="16.5">
      <c r="A48" s="2"/>
      <c r="B48" s="8"/>
      <c r="C48" s="8"/>
      <c r="D48" s="8"/>
      <c r="E48" s="2"/>
      <c r="F48" s="2"/>
      <c r="G48" s="11"/>
      <c r="H48" s="10"/>
      <c r="I48" s="12"/>
      <c r="J48" s="2"/>
    </row>
    <row r="49" spans="1:10" ht="17.25" thickBot="1">
      <c r="A49" s="7" t="s">
        <v>47</v>
      </c>
      <c r="B49" s="8" t="s">
        <v>48</v>
      </c>
      <c r="C49" s="8"/>
      <c r="D49" s="8"/>
      <c r="E49" s="2"/>
      <c r="F49" s="2"/>
      <c r="G49" s="42">
        <f>+(G34+G40+G41-G13)/(G34)</f>
        <v>2.0018166666666666</v>
      </c>
      <c r="H49" s="19"/>
      <c r="I49" s="18">
        <f>+(I34+I40+I41-I13)/I34</f>
        <v>1.9640003492992184</v>
      </c>
      <c r="J49" s="2"/>
    </row>
    <row r="50" spans="1:10" ht="17.25" thickTop="1">
      <c r="A50" s="2"/>
      <c r="B50" s="8"/>
      <c r="C50" s="8"/>
      <c r="D50" s="8"/>
      <c r="E50" s="2"/>
      <c r="F50" s="2"/>
      <c r="G50" s="20"/>
      <c r="H50" s="21"/>
      <c r="I50" s="22"/>
      <c r="J50" s="2"/>
    </row>
    <row r="51" spans="1:10" ht="16.5">
      <c r="A51" s="2"/>
      <c r="B51" s="8"/>
      <c r="C51" s="8"/>
      <c r="D51" s="8"/>
      <c r="E51" s="2"/>
      <c r="F51" s="2"/>
      <c r="G51" s="20"/>
      <c r="H51" s="21"/>
      <c r="I51" s="22"/>
      <c r="J51" s="2"/>
    </row>
    <row r="52" spans="1:10" ht="16.5">
      <c r="A52" s="2"/>
      <c r="B52" s="2"/>
      <c r="C52" s="2"/>
      <c r="D52" s="2"/>
      <c r="E52" s="2"/>
      <c r="F52" s="2"/>
      <c r="G52" s="23"/>
      <c r="H52" s="23"/>
      <c r="I52" s="23"/>
      <c r="J52" s="2"/>
    </row>
  </sheetData>
  <printOptions/>
  <pageMargins left="0.75" right="0.75" top="1" bottom="1" header="0.5" footer="0.5"/>
  <pageSetup fitToHeight="1" fitToWidth="1" horizontalDpi="180" verticalDpi="18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E59">
      <selection activeCell="J69" sqref="J69"/>
    </sheetView>
  </sheetViews>
  <sheetFormatPr defaultColWidth="9.140625" defaultRowHeight="12.75"/>
  <cols>
    <col min="1" max="1" width="5.421875" style="0" customWidth="1"/>
    <col min="3" max="3" width="37.28125" style="0" customWidth="1"/>
    <col min="4" max="4" width="14.421875" style="0" bestFit="1" customWidth="1"/>
    <col min="5" max="5" width="3.7109375" style="0" customWidth="1"/>
    <col min="6" max="6" width="18.57421875" style="0" bestFit="1" customWidth="1"/>
    <col min="7" max="7" width="4.00390625" style="0" customWidth="1"/>
    <col min="8" max="8" width="14.421875" style="0" bestFit="1" customWidth="1"/>
    <col min="9" max="9" width="3.8515625" style="0" customWidth="1"/>
    <col min="10" max="10" width="18.57421875" style="0" bestFit="1" customWidth="1"/>
  </cols>
  <sheetData>
    <row r="1" spans="1:10" ht="16.5">
      <c r="A1" s="1" t="s">
        <v>49</v>
      </c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C2" s="2"/>
      <c r="D2" s="2"/>
      <c r="E2" s="2"/>
      <c r="F2" s="2"/>
      <c r="G2" s="2"/>
      <c r="H2" s="2"/>
      <c r="I2" s="2"/>
      <c r="J2" s="2"/>
    </row>
    <row r="3" spans="1:10" ht="16.5">
      <c r="A3" s="1" t="s">
        <v>50</v>
      </c>
      <c r="C3" s="2"/>
      <c r="D3" s="2"/>
      <c r="E3" s="2"/>
      <c r="F3" s="2"/>
      <c r="G3" s="2"/>
      <c r="H3" s="2"/>
      <c r="I3" s="2"/>
      <c r="J3" s="2"/>
    </row>
    <row r="4" spans="1:10" ht="17.25" thickBot="1">
      <c r="A4" s="1"/>
      <c r="C4" s="2"/>
      <c r="D4" s="2"/>
      <c r="E4" s="2"/>
      <c r="F4" s="2"/>
      <c r="G4" s="2"/>
      <c r="H4" s="2"/>
      <c r="I4" s="2"/>
      <c r="J4" s="2"/>
    </row>
    <row r="5" spans="1:10" ht="17.25" thickBot="1">
      <c r="A5" s="2"/>
      <c r="B5" s="2"/>
      <c r="C5" s="2"/>
      <c r="D5" s="33" t="s">
        <v>51</v>
      </c>
      <c r="E5" s="34"/>
      <c r="F5" s="35"/>
      <c r="G5" s="1"/>
      <c r="H5" s="33" t="s">
        <v>52</v>
      </c>
      <c r="I5" s="34"/>
      <c r="J5" s="35"/>
    </row>
    <row r="6" spans="1:10" ht="16.5">
      <c r="A6" s="2"/>
      <c r="B6" s="2"/>
      <c r="C6" s="2"/>
      <c r="D6" s="1"/>
      <c r="E6" s="1"/>
      <c r="F6" s="1"/>
      <c r="G6" s="1"/>
      <c r="H6" s="1"/>
      <c r="I6" s="1"/>
      <c r="J6" s="1"/>
    </row>
    <row r="7" spans="1:10" ht="16.5">
      <c r="A7" s="2"/>
      <c r="B7" s="2"/>
      <c r="C7" s="2"/>
      <c r="D7" s="24" t="s">
        <v>53</v>
      </c>
      <c r="E7" s="1"/>
      <c r="F7" s="25" t="s">
        <v>54</v>
      </c>
      <c r="G7" s="1"/>
      <c r="H7" s="24" t="s">
        <v>53</v>
      </c>
      <c r="I7" s="1"/>
      <c r="J7" s="25" t="s">
        <v>54</v>
      </c>
    </row>
    <row r="8" spans="1:10" ht="16.5">
      <c r="A8" s="2"/>
      <c r="B8" s="2"/>
      <c r="C8" s="2"/>
      <c r="D8" s="24" t="s">
        <v>55</v>
      </c>
      <c r="E8" s="1"/>
      <c r="F8" s="25" t="s">
        <v>56</v>
      </c>
      <c r="G8" s="1"/>
      <c r="H8" s="24" t="s">
        <v>55</v>
      </c>
      <c r="I8" s="1"/>
      <c r="J8" s="25" t="s">
        <v>56</v>
      </c>
    </row>
    <row r="9" spans="1:10" ht="16.5">
      <c r="A9" s="2"/>
      <c r="B9" s="2"/>
      <c r="C9" s="2"/>
      <c r="D9" s="24" t="s">
        <v>57</v>
      </c>
      <c r="E9" s="1"/>
      <c r="F9" s="25" t="s">
        <v>57</v>
      </c>
      <c r="G9" s="1"/>
      <c r="H9" s="24" t="s">
        <v>58</v>
      </c>
      <c r="I9" s="1"/>
      <c r="J9" s="25" t="s">
        <v>59</v>
      </c>
    </row>
    <row r="10" spans="1:10" ht="16.5">
      <c r="A10" s="2"/>
      <c r="B10" s="2"/>
      <c r="C10" s="2"/>
      <c r="D10" s="26" t="s">
        <v>110</v>
      </c>
      <c r="E10" s="1"/>
      <c r="F10" s="26" t="s">
        <v>111</v>
      </c>
      <c r="G10" s="1"/>
      <c r="H10" s="26" t="s">
        <v>110</v>
      </c>
      <c r="I10" s="1"/>
      <c r="J10" s="26" t="s">
        <v>111</v>
      </c>
    </row>
    <row r="11" spans="1:10" ht="16.5">
      <c r="A11" s="2"/>
      <c r="B11" s="2"/>
      <c r="C11" s="2"/>
      <c r="D11" s="24" t="s">
        <v>7</v>
      </c>
      <c r="E11" s="1"/>
      <c r="F11" s="24" t="s">
        <v>7</v>
      </c>
      <c r="G11" s="1"/>
      <c r="H11" s="24" t="s">
        <v>7</v>
      </c>
      <c r="I11" s="1"/>
      <c r="J11" s="24" t="s">
        <v>7</v>
      </c>
    </row>
    <row r="12" spans="1:10" ht="16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thickBot="1">
      <c r="A13" s="2" t="s">
        <v>60</v>
      </c>
      <c r="B13" s="2" t="s">
        <v>61</v>
      </c>
      <c r="C13" s="2"/>
      <c r="D13" s="27">
        <f>'[1]CONSOL'!$D$13</f>
        <v>143767</v>
      </c>
      <c r="E13" s="23"/>
      <c r="F13" s="27">
        <f>'[1]CONSOL'!$F$13</f>
        <v>122659</v>
      </c>
      <c r="G13" s="2"/>
      <c r="H13" s="27">
        <f>'[1]CONSOL'!$H$13</f>
        <v>536956</v>
      </c>
      <c r="I13" s="23"/>
      <c r="J13" s="27">
        <f>'[1]CONSOL'!$J$13</f>
        <v>497230</v>
      </c>
    </row>
    <row r="14" spans="1:10" ht="17.25" thickTop="1">
      <c r="A14" s="2"/>
      <c r="B14" s="2"/>
      <c r="C14" s="2"/>
      <c r="D14" s="23"/>
      <c r="E14" s="23"/>
      <c r="F14" s="23"/>
      <c r="G14" s="2"/>
      <c r="H14" s="23"/>
      <c r="I14" s="23"/>
      <c r="J14" s="23"/>
    </row>
    <row r="15" spans="1:10" ht="17.25" thickBot="1">
      <c r="A15" s="2" t="s">
        <v>62</v>
      </c>
      <c r="B15" s="2" t="s">
        <v>63</v>
      </c>
      <c r="C15" s="2"/>
      <c r="D15" s="27">
        <f>'[1]CONSOL'!$D$15</f>
        <v>0</v>
      </c>
      <c r="E15" s="23"/>
      <c r="F15" s="27">
        <f>'[1]CONSOL'!$F$15</f>
        <v>0</v>
      </c>
      <c r="G15" s="2"/>
      <c r="H15" s="27">
        <f>'[1]CONSOL'!$H$15</f>
        <v>0</v>
      </c>
      <c r="I15" s="23"/>
      <c r="J15" s="27">
        <f>'[1]CONSOL'!$J$15</f>
        <v>0</v>
      </c>
    </row>
    <row r="16" spans="1:10" ht="17.25" thickTop="1">
      <c r="A16" s="2"/>
      <c r="B16" s="2"/>
      <c r="C16" s="2"/>
      <c r="D16" s="23"/>
      <c r="E16" s="23"/>
      <c r="F16" s="23"/>
      <c r="G16" s="2"/>
      <c r="H16" s="23"/>
      <c r="I16" s="23"/>
      <c r="J16" s="23"/>
    </row>
    <row r="17" spans="1:10" ht="17.25" thickBot="1">
      <c r="A17" s="2" t="s">
        <v>64</v>
      </c>
      <c r="B17" s="2" t="s">
        <v>65</v>
      </c>
      <c r="C17" s="2"/>
      <c r="D17" s="27">
        <f>'[1]CONSOL'!$D$17</f>
        <v>218</v>
      </c>
      <c r="E17" s="23"/>
      <c r="F17" s="27">
        <f>'[1]CONSOL'!$F$17</f>
        <v>718</v>
      </c>
      <c r="G17" s="2"/>
      <c r="H17" s="27">
        <f>'[1]CONSOL'!$H$17</f>
        <v>1271</v>
      </c>
      <c r="I17" s="23"/>
      <c r="J17" s="27">
        <f>'[1]CONSOL'!$J$17</f>
        <v>6361</v>
      </c>
    </row>
    <row r="18" spans="1:10" ht="17.25" thickTop="1">
      <c r="A18" s="2"/>
      <c r="B18" s="2"/>
      <c r="C18" s="2"/>
      <c r="D18" s="23"/>
      <c r="E18" s="23"/>
      <c r="F18" s="23"/>
      <c r="G18" s="2"/>
      <c r="H18" s="23"/>
      <c r="I18" s="23"/>
      <c r="J18" s="23"/>
    </row>
    <row r="19" spans="1:10" ht="16.5">
      <c r="A19" s="7" t="s">
        <v>66</v>
      </c>
      <c r="B19" s="2" t="s">
        <v>67</v>
      </c>
      <c r="C19" s="2"/>
      <c r="D19" s="23"/>
      <c r="E19" s="23"/>
      <c r="F19" s="23"/>
      <c r="G19" s="2"/>
      <c r="H19" s="23"/>
      <c r="I19" s="23"/>
      <c r="J19" s="23"/>
    </row>
    <row r="20" spans="1:10" ht="16.5">
      <c r="A20" s="2"/>
      <c r="B20" s="2" t="s">
        <v>68</v>
      </c>
      <c r="C20" s="2"/>
      <c r="D20" s="23"/>
      <c r="E20" s="23"/>
      <c r="F20" s="23"/>
      <c r="G20" s="2"/>
      <c r="H20" s="23"/>
      <c r="I20" s="23"/>
      <c r="J20" s="23"/>
    </row>
    <row r="21" spans="1:10" ht="16.5">
      <c r="A21" s="2"/>
      <c r="B21" s="2" t="s">
        <v>69</v>
      </c>
      <c r="C21" s="2"/>
      <c r="D21" s="23"/>
      <c r="E21" s="23"/>
      <c r="F21" s="23"/>
      <c r="G21" s="2"/>
      <c r="H21" s="23"/>
      <c r="I21" s="23"/>
      <c r="J21" s="23"/>
    </row>
    <row r="22" spans="1:10" ht="16.5">
      <c r="A22" s="2"/>
      <c r="B22" s="2" t="s">
        <v>70</v>
      </c>
      <c r="C22" s="2"/>
      <c r="D22" s="10">
        <f>'[1]CONSOL'!$D$22</f>
        <v>6635</v>
      </c>
      <c r="E22" s="23"/>
      <c r="F22" s="10">
        <f>'[1]CONSOL'!$F$22</f>
        <v>5958</v>
      </c>
      <c r="G22" s="2"/>
      <c r="H22" s="10">
        <f>'[1]CONSOL'!$H$22</f>
        <v>24269</v>
      </c>
      <c r="I22" s="23"/>
      <c r="J22" s="10">
        <f>'[1]CONSOL'!$J$22</f>
        <v>25657</v>
      </c>
    </row>
    <row r="23" spans="1:10" ht="16.5">
      <c r="A23" s="2"/>
      <c r="B23" s="2"/>
      <c r="C23" s="2"/>
      <c r="D23" s="10"/>
      <c r="E23" s="23"/>
      <c r="F23" s="10"/>
      <c r="G23" s="2"/>
      <c r="H23" s="10"/>
      <c r="I23" s="23"/>
      <c r="J23" s="10"/>
    </row>
    <row r="24" spans="1:10" ht="16.5">
      <c r="A24" s="2" t="s">
        <v>62</v>
      </c>
      <c r="B24" s="2" t="s">
        <v>71</v>
      </c>
      <c r="C24" s="2"/>
      <c r="D24" s="10">
        <f>'[1]CONSOL'!$D$24</f>
        <v>-1632</v>
      </c>
      <c r="E24" s="23"/>
      <c r="F24" s="10">
        <f>'[1]CONSOL'!$F$24</f>
        <v>-1508</v>
      </c>
      <c r="G24" s="2"/>
      <c r="H24" s="10">
        <f>'[1]CONSOL'!$H$24</f>
        <v>-4345</v>
      </c>
      <c r="I24" s="23"/>
      <c r="J24" s="10">
        <f>'[1]CONSOL'!$J$24</f>
        <v>-6440</v>
      </c>
    </row>
    <row r="25" spans="1:10" ht="16.5">
      <c r="A25" s="2"/>
      <c r="B25" s="2"/>
      <c r="C25" s="2"/>
      <c r="D25" s="10"/>
      <c r="E25" s="23"/>
      <c r="F25" s="10"/>
      <c r="G25" s="2"/>
      <c r="H25" s="10"/>
      <c r="I25" s="23"/>
      <c r="J25" s="10"/>
    </row>
    <row r="26" spans="1:10" ht="16.5">
      <c r="A26" s="2" t="s">
        <v>64</v>
      </c>
      <c r="B26" s="2" t="s">
        <v>72</v>
      </c>
      <c r="C26" s="2"/>
      <c r="D26" s="10">
        <f>'[1]CONSOL'!$D$26</f>
        <v>-794</v>
      </c>
      <c r="E26" s="23"/>
      <c r="F26" s="10">
        <f>'[1]CONSOL'!$F$26</f>
        <v>-954</v>
      </c>
      <c r="G26" s="2"/>
      <c r="H26" s="10">
        <f>'[1]CONSOL'!$H$26</f>
        <v>-3897</v>
      </c>
      <c r="I26" s="23"/>
      <c r="J26" s="10">
        <f>'[1]CONSOL'!$J$26</f>
        <v>-4139</v>
      </c>
    </row>
    <row r="27" spans="1:10" ht="16.5">
      <c r="A27" s="2"/>
      <c r="B27" s="2"/>
      <c r="C27" s="2"/>
      <c r="D27" s="23"/>
      <c r="E27" s="23"/>
      <c r="F27" s="23"/>
      <c r="G27" s="2"/>
      <c r="H27" s="23"/>
      <c r="I27" s="23"/>
      <c r="J27" s="23"/>
    </row>
    <row r="28" spans="1:10" ht="16.5">
      <c r="A28" s="2" t="s">
        <v>73</v>
      </c>
      <c r="B28" s="2" t="s">
        <v>74</v>
      </c>
      <c r="C28" s="2"/>
      <c r="D28" s="23">
        <f>'[1]CONSOL'!$D$28</f>
        <v>-288</v>
      </c>
      <c r="E28" s="23"/>
      <c r="F28" s="10">
        <f>'[1]CONSOL'!$F$28</f>
        <v>0</v>
      </c>
      <c r="G28" s="2"/>
      <c r="H28" s="23">
        <f>'[1]CONSOL'!$H$28</f>
        <v>-2386</v>
      </c>
      <c r="I28" s="23"/>
      <c r="J28" s="23">
        <f>'[1]CONSOL'!$J$28</f>
        <v>0</v>
      </c>
    </row>
    <row r="29" spans="1:10" ht="16.5">
      <c r="A29" s="2"/>
      <c r="B29" s="2"/>
      <c r="C29" s="2"/>
      <c r="D29" s="23"/>
      <c r="E29" s="23"/>
      <c r="F29" s="23"/>
      <c r="G29" s="2"/>
      <c r="H29" s="23"/>
      <c r="I29" s="23"/>
      <c r="J29" s="23"/>
    </row>
    <row r="30" spans="1:10" ht="16.5">
      <c r="A30" s="2" t="s">
        <v>75</v>
      </c>
      <c r="B30" s="2" t="s">
        <v>76</v>
      </c>
      <c r="C30" s="2"/>
      <c r="D30" s="23"/>
      <c r="E30" s="23"/>
      <c r="F30" s="23"/>
      <c r="G30" s="2"/>
      <c r="H30" s="23"/>
      <c r="I30" s="23"/>
      <c r="J30" s="23"/>
    </row>
    <row r="31" spans="1:10" ht="16.5">
      <c r="A31" s="2"/>
      <c r="B31" s="2" t="s">
        <v>68</v>
      </c>
      <c r="C31" s="2"/>
      <c r="D31" s="23"/>
      <c r="E31" s="23"/>
      <c r="F31" s="10"/>
      <c r="G31" s="2"/>
      <c r="H31" s="23"/>
      <c r="I31" s="23"/>
      <c r="J31" s="23"/>
    </row>
    <row r="32" spans="1:10" ht="16.5">
      <c r="A32" s="2"/>
      <c r="B32" s="2" t="s">
        <v>77</v>
      </c>
      <c r="C32" s="2"/>
      <c r="D32" s="21"/>
      <c r="E32" s="23"/>
      <c r="F32" s="21"/>
      <c r="G32" s="2"/>
      <c r="H32" s="21"/>
      <c r="I32" s="23"/>
      <c r="J32" s="21"/>
    </row>
    <row r="33" spans="1:10" ht="16.5">
      <c r="A33" s="2"/>
      <c r="B33" s="28" t="s">
        <v>78</v>
      </c>
      <c r="C33" s="2"/>
      <c r="D33" s="10">
        <f>SUM(D22:D31)</f>
        <v>3921</v>
      </c>
      <c r="E33" s="10"/>
      <c r="F33" s="10">
        <f>SUM(F22:F31)</f>
        <v>3496</v>
      </c>
      <c r="G33" s="4"/>
      <c r="H33" s="10">
        <f>SUM(H22:H31)</f>
        <v>13641</v>
      </c>
      <c r="I33" s="10"/>
      <c r="J33" s="10">
        <f>SUM(J22:J31)</f>
        <v>15078</v>
      </c>
    </row>
    <row r="34" spans="1:10" ht="16.5">
      <c r="A34" s="2"/>
      <c r="B34" s="2"/>
      <c r="C34" s="2"/>
      <c r="D34" s="23"/>
      <c r="E34" s="23"/>
      <c r="F34" s="23"/>
      <c r="G34" s="2"/>
      <c r="H34" s="23"/>
      <c r="I34" s="23"/>
      <c r="J34" s="23"/>
    </row>
    <row r="35" spans="1:10" ht="16.5">
      <c r="A35" s="2" t="s">
        <v>79</v>
      </c>
      <c r="B35" s="2" t="s">
        <v>80</v>
      </c>
      <c r="C35" s="2"/>
      <c r="D35" s="10">
        <f>'[1]CONSOL'!$D$35</f>
        <v>36</v>
      </c>
      <c r="E35" s="10"/>
      <c r="F35" s="10">
        <f>'[1]CONSOL'!$F$35</f>
        <v>19</v>
      </c>
      <c r="G35" s="4"/>
      <c r="H35" s="10">
        <f>'[1]CONSOL'!$H$35</f>
        <v>66</v>
      </c>
      <c r="I35" s="10"/>
      <c r="J35" s="10">
        <f>'[1]CONSOL'!$J$35</f>
        <v>43</v>
      </c>
    </row>
    <row r="36" spans="1:10" ht="16.5">
      <c r="A36" s="2"/>
      <c r="B36" s="2"/>
      <c r="C36" s="2"/>
      <c r="D36" s="23"/>
      <c r="E36" s="23"/>
      <c r="F36" s="23"/>
      <c r="G36" s="2"/>
      <c r="H36" s="23"/>
      <c r="I36" s="23"/>
      <c r="J36" s="23"/>
    </row>
    <row r="37" spans="1:10" ht="16.5">
      <c r="A37" s="2" t="s">
        <v>81</v>
      </c>
      <c r="B37" s="2" t="s">
        <v>82</v>
      </c>
      <c r="C37" s="2"/>
      <c r="D37" s="21"/>
      <c r="E37" s="10"/>
      <c r="F37" s="21"/>
      <c r="G37" s="4"/>
      <c r="H37" s="21"/>
      <c r="I37" s="10"/>
      <c r="J37" s="21"/>
    </row>
    <row r="38" spans="1:10" ht="16.5">
      <c r="A38" s="2"/>
      <c r="B38" s="2" t="s">
        <v>83</v>
      </c>
      <c r="C38" s="2"/>
      <c r="D38" s="23">
        <f>SUM(D33:D37)</f>
        <v>3957</v>
      </c>
      <c r="E38" s="23"/>
      <c r="F38" s="23">
        <f>SUM(F33:F37)</f>
        <v>3515</v>
      </c>
      <c r="G38" s="2"/>
      <c r="H38" s="23">
        <f>SUM(H33:H37)</f>
        <v>13707</v>
      </c>
      <c r="I38" s="23"/>
      <c r="J38" s="23">
        <f>SUM(J33:J37)</f>
        <v>15121</v>
      </c>
    </row>
    <row r="39" spans="1:10" ht="16.5">
      <c r="A39" s="2"/>
      <c r="B39" s="2"/>
      <c r="C39" s="2"/>
      <c r="D39" s="23"/>
      <c r="E39" s="23"/>
      <c r="F39" s="23"/>
      <c r="G39" s="2"/>
      <c r="H39" s="23"/>
      <c r="I39" s="23"/>
      <c r="J39" s="23"/>
    </row>
    <row r="40" spans="1:10" ht="16.5">
      <c r="A40" s="2" t="s">
        <v>84</v>
      </c>
      <c r="B40" s="2" t="s">
        <v>85</v>
      </c>
      <c r="C40" s="2"/>
      <c r="D40" s="10">
        <f>'[1]CONSOL'!$D$40</f>
        <v>303</v>
      </c>
      <c r="E40" s="10"/>
      <c r="F40" s="10">
        <f>'[1]CONSOL'!$F$40</f>
        <v>-1122</v>
      </c>
      <c r="G40" s="4"/>
      <c r="H40" s="10">
        <f>'[1]CONSOL'!$H$40</f>
        <v>213</v>
      </c>
      <c r="I40" s="10"/>
      <c r="J40" s="10">
        <f>'[1]CONSOL'!$J$40</f>
        <v>-4669</v>
      </c>
    </row>
    <row r="41" spans="1:10" ht="16.5">
      <c r="A41" s="2"/>
      <c r="B41" s="2"/>
      <c r="C41" s="2"/>
      <c r="D41" s="23"/>
      <c r="E41" s="23"/>
      <c r="F41" s="23"/>
      <c r="G41" s="2"/>
      <c r="H41" s="23"/>
      <c r="I41" s="23"/>
      <c r="J41" s="23"/>
    </row>
    <row r="42" spans="1:10" ht="16.5">
      <c r="A42" s="2" t="s">
        <v>86</v>
      </c>
      <c r="B42" s="2" t="s">
        <v>87</v>
      </c>
      <c r="C42" s="2"/>
      <c r="D42" s="21"/>
      <c r="E42" s="23"/>
      <c r="F42" s="21"/>
      <c r="G42" s="2"/>
      <c r="H42" s="21"/>
      <c r="I42" s="23"/>
      <c r="J42" s="21"/>
    </row>
    <row r="43" spans="1:10" ht="16.5">
      <c r="A43" s="2"/>
      <c r="B43" s="2" t="s">
        <v>88</v>
      </c>
      <c r="C43" s="2"/>
      <c r="D43" s="10">
        <f>+D38+D40</f>
        <v>4260</v>
      </c>
      <c r="E43" s="10"/>
      <c r="F43" s="10">
        <f>+F38+F40</f>
        <v>2393</v>
      </c>
      <c r="G43" s="4"/>
      <c r="H43" s="10">
        <f>+H38+H40</f>
        <v>13920</v>
      </c>
      <c r="I43" s="10"/>
      <c r="J43" s="10">
        <f>+J38+J40</f>
        <v>10452</v>
      </c>
    </row>
    <row r="44" spans="2:10" ht="16.5">
      <c r="B44" s="2"/>
      <c r="C44" s="2"/>
      <c r="D44" s="10"/>
      <c r="E44" s="23"/>
      <c r="F44" s="10"/>
      <c r="G44" s="2"/>
      <c r="H44" s="10"/>
      <c r="I44" s="23"/>
      <c r="J44" s="10"/>
    </row>
    <row r="45" spans="1:10" ht="16.5">
      <c r="A45" s="2"/>
      <c r="B45" s="2"/>
      <c r="C45" s="2"/>
      <c r="D45" s="23"/>
      <c r="E45" s="23"/>
      <c r="F45" s="23"/>
      <c r="G45" s="2"/>
      <c r="H45" s="23"/>
      <c r="I45" s="23"/>
      <c r="J45" s="23"/>
    </row>
    <row r="46" spans="1:10" ht="16.5">
      <c r="A46" s="2"/>
      <c r="B46" s="2" t="s">
        <v>89</v>
      </c>
      <c r="C46" s="2"/>
      <c r="D46" s="10">
        <f>'[1]CONSOL'!$D$46</f>
        <v>0</v>
      </c>
      <c r="E46" s="10"/>
      <c r="F46" s="10">
        <f>'[1]CONSOL'!$F$46</f>
        <v>0</v>
      </c>
      <c r="G46" s="4"/>
      <c r="H46" s="10">
        <f>'[1]CONSOL'!$H$46</f>
        <v>0</v>
      </c>
      <c r="I46" s="10"/>
      <c r="J46" s="10">
        <f>'[1]CONSOL'!$J$46</f>
        <v>0</v>
      </c>
    </row>
    <row r="47" spans="1:10" ht="16.5">
      <c r="A47" s="2"/>
      <c r="B47" s="2"/>
      <c r="C47" s="2"/>
      <c r="D47" s="23"/>
      <c r="E47" s="23"/>
      <c r="F47" s="23"/>
      <c r="G47" s="2"/>
      <c r="H47" s="23"/>
      <c r="I47" s="23"/>
      <c r="J47" s="23"/>
    </row>
    <row r="48" spans="1:10" ht="16.5">
      <c r="A48" s="2" t="s">
        <v>90</v>
      </c>
      <c r="B48" s="2" t="s">
        <v>91</v>
      </c>
      <c r="C48" s="2"/>
      <c r="D48" s="21"/>
      <c r="E48" s="10"/>
      <c r="F48" s="21"/>
      <c r="G48" s="4"/>
      <c r="H48" s="21"/>
      <c r="I48" s="10"/>
      <c r="J48" s="21"/>
    </row>
    <row r="49" spans="1:10" ht="16.5">
      <c r="A49" s="2"/>
      <c r="B49" s="2" t="s">
        <v>92</v>
      </c>
      <c r="C49" s="2"/>
      <c r="D49" s="10">
        <f>+D43-D46</f>
        <v>4260</v>
      </c>
      <c r="E49" s="10"/>
      <c r="F49" s="10">
        <f>+F43-F46</f>
        <v>2393</v>
      </c>
      <c r="G49" s="4"/>
      <c r="H49" s="10">
        <f>+H43-H46</f>
        <v>13920</v>
      </c>
      <c r="I49" s="10"/>
      <c r="J49" s="10">
        <f>+J43-J46</f>
        <v>10452</v>
      </c>
    </row>
    <row r="50" spans="1:10" ht="16.5">
      <c r="A50" s="2"/>
      <c r="B50" s="2"/>
      <c r="C50" s="2"/>
      <c r="D50" s="23"/>
      <c r="E50" s="23"/>
      <c r="F50" s="23"/>
      <c r="G50" s="2"/>
      <c r="H50" s="23"/>
      <c r="I50" s="23"/>
      <c r="J50" s="23"/>
    </row>
    <row r="51" spans="1:10" ht="16.5">
      <c r="A51" s="2" t="s">
        <v>93</v>
      </c>
      <c r="B51" s="2" t="s">
        <v>94</v>
      </c>
      <c r="C51" s="2"/>
      <c r="D51" s="10">
        <f>'[1]CONSOL'!$D$51</f>
        <v>0</v>
      </c>
      <c r="E51" s="10"/>
      <c r="F51" s="10">
        <f>'[1]CONSOL'!$F$51</f>
        <v>0</v>
      </c>
      <c r="G51" s="4"/>
      <c r="H51" s="10">
        <f>'[1]CONSOL'!$H$51</f>
        <v>0</v>
      </c>
      <c r="I51" s="10"/>
      <c r="J51" s="10">
        <f>'[1]CONSOL'!$J$51</f>
        <v>0</v>
      </c>
    </row>
    <row r="52" spans="1:10" ht="16.5">
      <c r="A52" s="2" t="s">
        <v>95</v>
      </c>
      <c r="B52" s="2" t="s">
        <v>89</v>
      </c>
      <c r="C52" s="2"/>
      <c r="D52" s="10">
        <f>'[1]CONSOL'!$D$52</f>
        <v>0</v>
      </c>
      <c r="E52" s="10"/>
      <c r="F52" s="10">
        <f>'[1]CONSOL'!$F$52</f>
        <v>0</v>
      </c>
      <c r="G52" s="4"/>
      <c r="H52" s="10">
        <f>'[1]CONSOL'!$H$52</f>
        <v>0</v>
      </c>
      <c r="I52" s="10"/>
      <c r="J52" s="10">
        <f>'[1]CONSOL'!$J$52</f>
        <v>0</v>
      </c>
    </row>
    <row r="53" spans="1:10" ht="16.5">
      <c r="A53" s="7" t="s">
        <v>96</v>
      </c>
      <c r="B53" s="2" t="s">
        <v>97</v>
      </c>
      <c r="C53" s="2"/>
      <c r="D53" s="10"/>
      <c r="E53" s="10"/>
      <c r="F53" s="10"/>
      <c r="G53" s="4"/>
      <c r="H53" s="10"/>
      <c r="I53" s="10"/>
      <c r="J53" s="10"/>
    </row>
    <row r="54" spans="1:10" ht="16.5">
      <c r="A54" s="2"/>
      <c r="B54" s="2" t="s">
        <v>98</v>
      </c>
      <c r="C54" s="2"/>
      <c r="D54" s="29">
        <f>+D51-D52</f>
        <v>0</v>
      </c>
      <c r="E54" s="23"/>
      <c r="F54" s="29">
        <f>+F51-F52</f>
        <v>0</v>
      </c>
      <c r="G54" s="2"/>
      <c r="H54" s="29">
        <f>+H51-H52</f>
        <v>0</v>
      </c>
      <c r="I54" s="23"/>
      <c r="J54" s="29">
        <f>+J51-J52</f>
        <v>0</v>
      </c>
    </row>
    <row r="55" spans="1:10" ht="16.5">
      <c r="A55" s="2"/>
      <c r="B55" s="2"/>
      <c r="C55" s="2"/>
      <c r="D55" s="23"/>
      <c r="E55" s="23"/>
      <c r="F55" s="23"/>
      <c r="G55" s="2"/>
      <c r="H55" s="23"/>
      <c r="I55" s="23"/>
      <c r="J55" s="23"/>
    </row>
    <row r="56" spans="1:10" ht="16.5">
      <c r="A56" s="2" t="s">
        <v>99</v>
      </c>
      <c r="B56" s="2" t="s">
        <v>100</v>
      </c>
      <c r="C56" s="2"/>
      <c r="D56" s="23"/>
      <c r="E56" s="23"/>
      <c r="F56" s="23"/>
      <c r="G56" s="2"/>
      <c r="H56" s="23"/>
      <c r="I56" s="23"/>
      <c r="J56" s="23"/>
    </row>
    <row r="57" spans="1:10" ht="16.5">
      <c r="A57" s="2"/>
      <c r="B57" s="2" t="s">
        <v>101</v>
      </c>
      <c r="C57" s="2"/>
      <c r="D57" s="23"/>
      <c r="E57" s="23"/>
      <c r="F57" s="23"/>
      <c r="G57" s="2"/>
      <c r="H57" s="23"/>
      <c r="I57" s="23"/>
      <c r="J57" s="23"/>
    </row>
    <row r="58" spans="1:10" ht="17.25" thickBot="1">
      <c r="A58" s="2"/>
      <c r="B58" s="2" t="s">
        <v>102</v>
      </c>
      <c r="C58" s="2"/>
      <c r="D58" s="27">
        <f>+D54+D49</f>
        <v>4260</v>
      </c>
      <c r="E58" s="23"/>
      <c r="F58" s="27">
        <f>+F54+F49</f>
        <v>2393</v>
      </c>
      <c r="G58" s="2"/>
      <c r="H58" s="27">
        <f>+H54+H49</f>
        <v>13920</v>
      </c>
      <c r="I58" s="23"/>
      <c r="J58" s="27">
        <f>+J54+J49</f>
        <v>10452</v>
      </c>
    </row>
    <row r="59" spans="1:10" ht="17.25" thickTop="1">
      <c r="A59" s="2"/>
      <c r="B59" s="2"/>
      <c r="C59" s="2"/>
      <c r="D59" s="23"/>
      <c r="E59" s="23"/>
      <c r="F59" s="23"/>
      <c r="G59" s="2"/>
      <c r="H59" s="23"/>
      <c r="I59" s="23"/>
      <c r="J59" s="23"/>
    </row>
    <row r="60" spans="1:10" ht="16.5">
      <c r="A60" s="7" t="s">
        <v>103</v>
      </c>
      <c r="B60" s="2" t="s">
        <v>104</v>
      </c>
      <c r="C60" s="2"/>
      <c r="D60" s="23"/>
      <c r="E60" s="23"/>
      <c r="F60" s="23"/>
      <c r="G60" s="2"/>
      <c r="H60" s="23"/>
      <c r="I60" s="23"/>
      <c r="J60" s="23"/>
    </row>
    <row r="61" spans="1:10" ht="16.5">
      <c r="A61" s="2"/>
      <c r="B61" s="2" t="s">
        <v>105</v>
      </c>
      <c r="C61" s="2"/>
      <c r="D61" s="23"/>
      <c r="E61" s="23"/>
      <c r="F61" s="23"/>
      <c r="G61" s="2"/>
      <c r="H61" s="23"/>
      <c r="I61" s="23"/>
      <c r="J61" s="23"/>
    </row>
    <row r="62" spans="1:10" ht="16.5">
      <c r="A62" s="2"/>
      <c r="B62" s="2" t="s">
        <v>106</v>
      </c>
      <c r="C62" s="2"/>
      <c r="D62" s="23"/>
      <c r="E62" s="23"/>
      <c r="F62" s="23"/>
      <c r="G62" s="2"/>
      <c r="H62" s="23"/>
      <c r="I62" s="23"/>
      <c r="J62" s="23"/>
    </row>
    <row r="63" spans="1:10" ht="16.5">
      <c r="A63" s="2"/>
      <c r="B63" s="2"/>
      <c r="C63" s="2"/>
      <c r="D63" s="23"/>
      <c r="E63" s="23"/>
      <c r="F63" s="23"/>
      <c r="G63" s="2"/>
      <c r="H63" s="23"/>
      <c r="I63" s="23"/>
      <c r="J63" s="23"/>
    </row>
    <row r="64" spans="1:3" ht="16.5">
      <c r="A64" s="7" t="s">
        <v>107</v>
      </c>
      <c r="B64" s="28" t="s">
        <v>112</v>
      </c>
      <c r="C64" s="28"/>
    </row>
    <row r="65" spans="1:10" ht="17.25" thickBot="1">
      <c r="A65" s="7"/>
      <c r="B65" s="28" t="s">
        <v>113</v>
      </c>
      <c r="C65" s="2"/>
      <c r="D65" s="31">
        <f>'[1]CONSOL'!$D$65</f>
        <v>8.572331145915973</v>
      </c>
      <c r="E65" s="32"/>
      <c r="F65" s="31">
        <f>'[1]CONSOL'!$F$65</f>
        <v>5.2242064358380995</v>
      </c>
      <c r="G65" s="32"/>
      <c r="H65" s="31">
        <f>'[1]CONSOL'!$H$65</f>
        <v>28.010997547218388</v>
      </c>
      <c r="I65" s="32"/>
      <c r="J65" s="31">
        <f>'[1]CONSOL'!$J$65</f>
        <v>22.817971444788892</v>
      </c>
    </row>
    <row r="66" spans="1:3" ht="17.25" thickTop="1">
      <c r="A66" s="2"/>
      <c r="B66" s="2" t="s">
        <v>16</v>
      </c>
      <c r="C66" s="2"/>
    </row>
    <row r="67" spans="1:8" ht="16.5">
      <c r="A67" s="7" t="s">
        <v>95</v>
      </c>
      <c r="B67" s="28" t="s">
        <v>114</v>
      </c>
      <c r="C67" s="28"/>
      <c r="D67" s="30"/>
      <c r="E67" s="30"/>
      <c r="F67" s="30"/>
      <c r="H67" s="23"/>
    </row>
    <row r="68" spans="2:10" ht="17.25" thickBot="1">
      <c r="B68" s="28" t="s">
        <v>113</v>
      </c>
      <c r="C68" s="2"/>
      <c r="D68" s="31">
        <f>'[1]CONSOL'!$D$68</f>
        <v>8.572331145915973</v>
      </c>
      <c r="E68" s="32"/>
      <c r="F68" s="31">
        <f>'[1]CONSOL'!$F$68</f>
        <v>5.2242064358380995</v>
      </c>
      <c r="G68" s="32"/>
      <c r="H68" s="31">
        <f>'[1]CONSOL'!$H$68</f>
        <v>28.010997547218388</v>
      </c>
      <c r="I68" s="32"/>
      <c r="J68" s="31">
        <f>'[1]CONSOL'!$J$68</f>
        <v>22.817971444788892</v>
      </c>
    </row>
    <row r="69" ht="13.5" thickTop="1"/>
  </sheetData>
  <mergeCells count="2">
    <mergeCell ref="D5:F5"/>
    <mergeCell ref="H5:J5"/>
  </mergeCells>
  <printOptions/>
  <pageMargins left="0.47" right="0.51" top="0.66" bottom="0.61" header="0.33" footer="0.35"/>
  <pageSetup fitToHeight="1" fitToWidth="1" horizontalDpi="180" verticalDpi="18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Swiss Gold</cp:lastModifiedBy>
  <cp:lastPrinted>2000-02-29T09:53:44Z</cp:lastPrinted>
  <dcterms:created xsi:type="dcterms:W3CDTF">1999-12-01T16:42:06Z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